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3895" windowHeight="9990"/>
  </bookViews>
  <sheets>
    <sheet name="Voting 2021-2022 (Final) (2)" sheetId="1" r:id="rId1"/>
  </sheets>
  <definedNames>
    <definedName name="_xlnm._FilterDatabase" localSheetId="0" hidden="1">'Voting 2021-2022 (Final) (2)'!$A$4:$I$5</definedName>
  </definedNames>
  <calcPr calcId="124519"/>
</workbook>
</file>

<file path=xl/calcChain.xml><?xml version="1.0" encoding="utf-8"?>
<calcChain xmlns="http://schemas.openxmlformats.org/spreadsheetml/2006/main">
  <c r="D60" i="1"/>
  <c r="C60"/>
  <c r="H59"/>
  <c r="E59"/>
  <c r="H58"/>
  <c r="E58"/>
  <c r="G57"/>
  <c r="F57"/>
  <c r="E57"/>
  <c r="G56"/>
  <c r="F56"/>
  <c r="E56"/>
  <c r="G55"/>
  <c r="F55"/>
  <c r="H55" s="1"/>
  <c r="E55"/>
  <c r="H54"/>
  <c r="E54"/>
  <c r="H53"/>
  <c r="G53"/>
  <c r="F53"/>
  <c r="E53"/>
  <c r="H52"/>
  <c r="G52"/>
  <c r="F52"/>
  <c r="E52"/>
  <c r="H51"/>
  <c r="E51"/>
  <c r="G50"/>
  <c r="H50" s="1"/>
  <c r="E50"/>
  <c r="H49"/>
  <c r="E49"/>
  <c r="H48"/>
  <c r="E48"/>
  <c r="H47"/>
  <c r="E47"/>
  <c r="H46"/>
  <c r="E46"/>
  <c r="H45"/>
  <c r="E45"/>
  <c r="G44"/>
  <c r="F44"/>
  <c r="E44"/>
  <c r="H43"/>
  <c r="E43"/>
  <c r="G42"/>
  <c r="F42"/>
  <c r="H42" s="1"/>
  <c r="E42"/>
  <c r="G41"/>
  <c r="F41"/>
  <c r="H41" s="1"/>
  <c r="E41"/>
  <c r="H40"/>
  <c r="E40"/>
  <c r="H39"/>
  <c r="E39"/>
  <c r="H38"/>
  <c r="E38"/>
  <c r="G37"/>
  <c r="F37"/>
  <c r="E37"/>
  <c r="H36"/>
  <c r="E36"/>
  <c r="G35"/>
  <c r="F35"/>
  <c r="H35" s="1"/>
  <c r="E35"/>
  <c r="H34"/>
  <c r="E34"/>
  <c r="G33"/>
  <c r="F33"/>
  <c r="E33"/>
  <c r="H32"/>
  <c r="E32"/>
  <c r="H31"/>
  <c r="E31"/>
  <c r="G30"/>
  <c r="F30"/>
  <c r="H30" s="1"/>
  <c r="E30"/>
  <c r="G29"/>
  <c r="F29"/>
  <c r="E29"/>
  <c r="H28"/>
  <c r="E28"/>
  <c r="G27"/>
  <c r="F27"/>
  <c r="H27" s="1"/>
  <c r="E27"/>
  <c r="G26"/>
  <c r="F26"/>
  <c r="H26" s="1"/>
  <c r="E26"/>
  <c r="G25"/>
  <c r="H25" s="1"/>
  <c r="E25"/>
  <c r="H24"/>
  <c r="F24"/>
  <c r="E24"/>
  <c r="G23"/>
  <c r="F23"/>
  <c r="E23"/>
  <c r="H22"/>
  <c r="E22"/>
  <c r="G21"/>
  <c r="F21"/>
  <c r="H21" s="1"/>
  <c r="E21"/>
  <c r="G20"/>
  <c r="F20"/>
  <c r="H20" s="1"/>
  <c r="E20"/>
  <c r="H19"/>
  <c r="E19"/>
  <c r="H18"/>
  <c r="E18"/>
  <c r="H17"/>
  <c r="E17"/>
  <c r="G16"/>
  <c r="H16" s="1"/>
  <c r="E16"/>
  <c r="H15"/>
  <c r="E15"/>
  <c r="H14"/>
  <c r="E14"/>
  <c r="G13"/>
  <c r="F13"/>
  <c r="E13"/>
  <c r="H12"/>
  <c r="G12"/>
  <c r="E12"/>
  <c r="H11"/>
  <c r="E11"/>
  <c r="G10"/>
  <c r="F10"/>
  <c r="E10"/>
  <c r="G9"/>
  <c r="F9"/>
  <c r="E9"/>
  <c r="G8"/>
  <c r="F8"/>
  <c r="E8"/>
  <c r="G7"/>
  <c r="F7"/>
  <c r="H7" s="1"/>
  <c r="E7"/>
  <c r="H6"/>
  <c r="E6"/>
  <c r="H8" l="1"/>
  <c r="H33"/>
  <c r="H56"/>
  <c r="H9"/>
  <c r="H23"/>
  <c r="H37"/>
  <c r="H57"/>
  <c r="E60"/>
  <c r="G60"/>
  <c r="H10"/>
  <c r="H13"/>
  <c r="H29"/>
  <c r="H44"/>
  <c r="H60"/>
  <c r="F60"/>
</calcChain>
</file>

<file path=xl/sharedStrings.xml><?xml version="1.0" encoding="utf-8"?>
<sst xmlns="http://schemas.openxmlformats.org/spreadsheetml/2006/main" count="80" uniqueCount="74">
  <si>
    <t>THE BHARAT SCOUTS &amp; GUIDES, NATIONAL HEADQUARTERS, NEW DELHI-110002.</t>
  </si>
  <si>
    <t>SL.NO.</t>
  </si>
  <si>
    <t xml:space="preserve">STATE </t>
  </si>
  <si>
    <t>Total Census Scout Wing                                       2019-20</t>
  </si>
  <si>
    <t>Total Census Guide Wing                                2019-20</t>
  </si>
  <si>
    <t>Total</t>
  </si>
  <si>
    <t>Voting from Guide Wing                              (3000 to 25000)</t>
  </si>
  <si>
    <t>Remarks</t>
  </si>
  <si>
    <t xml:space="preserve">Andaman &amp; Nicobar </t>
  </si>
  <si>
    <t>Andhra Pradesh</t>
  </si>
  <si>
    <t>Arunachal Pradesh</t>
  </si>
  <si>
    <t>Assam</t>
  </si>
  <si>
    <t>Bihar</t>
  </si>
  <si>
    <t>Central Railway</t>
  </si>
  <si>
    <t>Chandigarh U.T.</t>
  </si>
  <si>
    <t>Chattisgarh</t>
  </si>
  <si>
    <t>CTSA</t>
  </si>
  <si>
    <t>Dadra Nagar Haveli</t>
  </si>
  <si>
    <t>Delhi</t>
  </si>
  <si>
    <t>East Central Railway</t>
  </si>
  <si>
    <t>East Coast Railway</t>
  </si>
  <si>
    <t>Eastern Railway</t>
  </si>
  <si>
    <t>Goa</t>
  </si>
  <si>
    <t>Gujarat*</t>
  </si>
  <si>
    <t>Haryana</t>
  </si>
  <si>
    <t>Maximum 20</t>
  </si>
  <si>
    <t>Himachal Pradesh</t>
  </si>
  <si>
    <t>Jamiat Youth Club</t>
  </si>
  <si>
    <t>Jammu &amp; Kashmir</t>
  </si>
  <si>
    <t>Jharkhand*</t>
  </si>
  <si>
    <t>K.V.S.</t>
  </si>
  <si>
    <t>Karnataka</t>
  </si>
  <si>
    <t>Kerala</t>
  </si>
  <si>
    <t>Madhya Pradesh</t>
  </si>
  <si>
    <t>Maharashtra</t>
  </si>
  <si>
    <t xml:space="preserve">Manipur </t>
  </si>
  <si>
    <t xml:space="preserve">Meghalaya </t>
  </si>
  <si>
    <t>Mizoram</t>
  </si>
  <si>
    <t>N. E. Railway</t>
  </si>
  <si>
    <t>N. F.Railway</t>
  </si>
  <si>
    <t>N.V.S.</t>
  </si>
  <si>
    <t xml:space="preserve">Nagaland </t>
  </si>
  <si>
    <t>North Central. Rly.</t>
  </si>
  <si>
    <t>North Westn. Rly.</t>
  </si>
  <si>
    <t>Northern Railway</t>
  </si>
  <si>
    <t>Odisha</t>
  </si>
  <si>
    <t>Puducherry</t>
  </si>
  <si>
    <t>Punjab</t>
  </si>
  <si>
    <t>Rajasthan</t>
  </si>
  <si>
    <t>S. C. Railway</t>
  </si>
  <si>
    <t>S. E. Railway</t>
  </si>
  <si>
    <t>S. W. Railway</t>
  </si>
  <si>
    <t>S.E. Central Rly.</t>
  </si>
  <si>
    <t>Sikkim</t>
  </si>
  <si>
    <t>Southern Railway</t>
  </si>
  <si>
    <t>Tamil Nadu</t>
  </si>
  <si>
    <t>Telangana</t>
  </si>
  <si>
    <t>Tripura</t>
  </si>
  <si>
    <t>Uttar Pradesh</t>
  </si>
  <si>
    <t>Uttarakhand</t>
  </si>
  <si>
    <t>West Bengal</t>
  </si>
  <si>
    <t>West Central Rly.</t>
  </si>
  <si>
    <t>Western Railway</t>
  </si>
  <si>
    <t>TOTAL</t>
  </si>
  <si>
    <t>Rule No.</t>
  </si>
  <si>
    <t>Rule Particulars</t>
  </si>
  <si>
    <t>Rule 8.4</t>
  </si>
  <si>
    <t>Every state shall have minimum one vote for Scout Wing and one for Guide Wing.</t>
  </si>
  <si>
    <t>Rule 8.5</t>
  </si>
  <si>
    <t>Scout Wing - For Every first 5000 to 25000, shall cast one additional vote and thereafter for every additional 25000 will have one vote.</t>
  </si>
  <si>
    <t>Guide Wing - For Every first 3000 to 25000, shall cast one additional vote and thereafter for every additional 25000 will have one vote.</t>
  </si>
  <si>
    <t>Maximum 20 votes in total.</t>
  </si>
  <si>
    <t>Voting from Scout Wing                              (5000 to 25000)</t>
  </si>
  <si>
    <t>Eligibility of State Associations for Casting of Votes for the year 2021
 based on 2019-20 census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</si>
</sst>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12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2" fillId="0" borderId="0"/>
  </cellStyleXfs>
  <cellXfs count="46">
    <xf numFmtId="0" fontId="0" fillId="0" borderId="0" xfId="0"/>
    <xf numFmtId="0" fontId="0" fillId="0" borderId="0" xfId="0" applyFill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/>
    </xf>
    <xf numFmtId="165" fontId="6" fillId="0" borderId="3" xfId="1" applyNumberFormat="1" applyFont="1" applyFill="1" applyBorder="1" applyAlignment="1">
      <alignment vertical="center"/>
    </xf>
    <xf numFmtId="165" fontId="5" fillId="0" borderId="3" xfId="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165" fontId="6" fillId="0" borderId="1" xfId="1" applyNumberFormat="1" applyFont="1" applyFill="1" applyBorder="1" applyAlignment="1">
      <alignment vertical="center"/>
    </xf>
    <xf numFmtId="165" fontId="7" fillId="0" borderId="3" xfId="1" applyNumberFormat="1" applyFont="1" applyFill="1" applyBorder="1" applyAlignment="1">
      <alignment horizontal="center" vertical="center"/>
    </xf>
    <xf numFmtId="165" fontId="5" fillId="0" borderId="3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165" fontId="6" fillId="0" borderId="4" xfId="1" applyNumberFormat="1" applyFont="1" applyFill="1" applyBorder="1" applyAlignment="1">
      <alignment vertical="center"/>
    </xf>
    <xf numFmtId="165" fontId="5" fillId="0" borderId="4" xfId="1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vertical="center"/>
    </xf>
    <xf numFmtId="165" fontId="6" fillId="0" borderId="0" xfId="1" applyNumberFormat="1" applyFont="1" applyFill="1" applyBorder="1" applyAlignment="1">
      <alignment vertical="center"/>
    </xf>
    <xf numFmtId="165" fontId="5" fillId="0" borderId="0" xfId="1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3" xfId="0" applyFont="1" applyFill="1" applyBorder="1" applyAlignment="1">
      <alignment vertical="top"/>
    </xf>
    <xf numFmtId="0" fontId="10" fillId="0" borderId="1" xfId="0" applyFont="1" applyFill="1" applyBorder="1" applyAlignment="1">
      <alignment vertical="top"/>
    </xf>
    <xf numFmtId="0" fontId="10" fillId="0" borderId="0" xfId="0" applyFont="1" applyFill="1" applyAlignment="1">
      <alignment vertical="center"/>
    </xf>
    <xf numFmtId="165" fontId="0" fillId="0" borderId="0" xfId="1" applyNumberFormat="1" applyFont="1" applyFill="1" applyAlignment="1">
      <alignment vertical="center"/>
    </xf>
    <xf numFmtId="165" fontId="0" fillId="0" borderId="0" xfId="1" applyNumberFormat="1" applyFont="1" applyFill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165" fontId="5" fillId="0" borderId="2" xfId="1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65" fontId="6" fillId="0" borderId="3" xfId="1" applyNumberFormat="1" applyFont="1" applyFill="1" applyBorder="1" applyAlignment="1">
      <alignment horizontal="left" vertical="center"/>
    </xf>
    <xf numFmtId="165" fontId="6" fillId="0" borderId="1" xfId="1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 textRotation="90" wrapText="1"/>
    </xf>
    <xf numFmtId="165" fontId="5" fillId="0" borderId="2" xfId="1" applyNumberFormat="1" applyFont="1" applyFill="1" applyBorder="1" applyAlignment="1">
      <alignment horizontal="center" vertical="center" textRotation="90" wrapText="1"/>
    </xf>
    <xf numFmtId="0" fontId="11" fillId="0" borderId="0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</cellXfs>
  <cellStyles count="5">
    <cellStyle name="Comma" xfId="1" builtinId="3"/>
    <cellStyle name="Comma 2" xfId="2"/>
    <cellStyle name="Normal" xfId="0" builtinId="0"/>
    <cellStyle name="Normal 2" xfId="3"/>
    <cellStyle name="Normal 2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6"/>
  <sheetViews>
    <sheetView tabSelected="1" zoomScale="145" zoomScaleNormal="145" workbookViewId="0">
      <selection activeCell="A2" sqref="A2:I2"/>
    </sheetView>
  </sheetViews>
  <sheetFormatPr defaultColWidth="9.140625" defaultRowHeight="12.75"/>
  <cols>
    <col min="1" max="1" width="8.7109375" style="26" bestFit="1" customWidth="1"/>
    <col min="2" max="2" width="17.28515625" style="1" bestFit="1" customWidth="1"/>
    <col min="3" max="3" width="10.140625" style="27" customWidth="1"/>
    <col min="4" max="4" width="10.5703125" style="27" customWidth="1"/>
    <col min="5" max="5" width="10" style="27" customWidth="1"/>
    <col min="6" max="6" width="7.28515625" style="27" customWidth="1"/>
    <col min="7" max="7" width="6.42578125" style="27" customWidth="1"/>
    <col min="8" max="8" width="4.7109375" style="27" customWidth="1"/>
    <col min="9" max="9" width="10" style="28" customWidth="1"/>
    <col min="10" max="16384" width="9.140625" style="1"/>
  </cols>
  <sheetData>
    <row r="1" spans="1:9">
      <c r="A1" s="37"/>
      <c r="B1" s="37"/>
      <c r="C1" s="37"/>
      <c r="D1" s="37"/>
      <c r="E1" s="37"/>
      <c r="F1" s="37"/>
      <c r="G1" s="37"/>
      <c r="H1" s="37"/>
      <c r="I1" s="37"/>
    </row>
    <row r="2" spans="1:9" ht="15">
      <c r="A2" s="44" t="s">
        <v>0</v>
      </c>
      <c r="B2" s="44"/>
      <c r="C2" s="44"/>
      <c r="D2" s="44"/>
      <c r="E2" s="44"/>
      <c r="F2" s="44"/>
      <c r="G2" s="44"/>
      <c r="H2" s="44"/>
      <c r="I2" s="44"/>
    </row>
    <row r="3" spans="1:9" ht="27" customHeight="1">
      <c r="A3" s="45" t="s">
        <v>73</v>
      </c>
      <c r="B3" s="45"/>
      <c r="C3" s="45"/>
      <c r="D3" s="45"/>
      <c r="E3" s="45"/>
      <c r="F3" s="45"/>
      <c r="G3" s="45"/>
      <c r="H3" s="45"/>
      <c r="I3" s="45"/>
    </row>
    <row r="4" spans="1:9" ht="22.5" customHeight="1">
      <c r="A4" s="38" t="s">
        <v>1</v>
      </c>
      <c r="B4" s="40" t="s">
        <v>2</v>
      </c>
      <c r="C4" s="32" t="s">
        <v>3</v>
      </c>
      <c r="D4" s="32" t="s">
        <v>4</v>
      </c>
      <c r="E4" s="32" t="s">
        <v>5</v>
      </c>
      <c r="F4" s="42" t="s">
        <v>72</v>
      </c>
      <c r="G4" s="42" t="s">
        <v>6</v>
      </c>
      <c r="H4" s="32" t="s">
        <v>5</v>
      </c>
      <c r="I4" s="32" t="s">
        <v>7</v>
      </c>
    </row>
    <row r="5" spans="1:9" ht="56.25" customHeight="1" thickBot="1">
      <c r="A5" s="39"/>
      <c r="B5" s="41"/>
      <c r="C5" s="33"/>
      <c r="D5" s="33"/>
      <c r="E5" s="33"/>
      <c r="F5" s="43"/>
      <c r="G5" s="43"/>
      <c r="H5" s="33"/>
      <c r="I5" s="33"/>
    </row>
    <row r="6" spans="1:9" ht="13.5" thickTop="1">
      <c r="A6" s="2">
        <v>1</v>
      </c>
      <c r="B6" s="3" t="s">
        <v>8</v>
      </c>
      <c r="C6" s="4">
        <v>1608</v>
      </c>
      <c r="D6" s="4">
        <v>1411</v>
      </c>
      <c r="E6" s="4">
        <f t="shared" ref="E6:E37" si="0">+C6+D6</f>
        <v>3019</v>
      </c>
      <c r="F6" s="4">
        <v>1</v>
      </c>
      <c r="G6" s="4">
        <v>1</v>
      </c>
      <c r="H6" s="4">
        <f t="shared" ref="H6:H37" si="1">+F6+G6</f>
        <v>2</v>
      </c>
      <c r="I6" s="5"/>
    </row>
    <row r="7" spans="1:9">
      <c r="A7" s="6">
        <v>2</v>
      </c>
      <c r="B7" s="7" t="s">
        <v>9</v>
      </c>
      <c r="C7" s="8">
        <v>54488</v>
      </c>
      <c r="D7" s="8">
        <v>26818</v>
      </c>
      <c r="E7" s="8">
        <f t="shared" si="0"/>
        <v>81306</v>
      </c>
      <c r="F7" s="8">
        <f>2+1</f>
        <v>3</v>
      </c>
      <c r="G7" s="8">
        <f>1+1</f>
        <v>2</v>
      </c>
      <c r="H7" s="4">
        <f t="shared" si="1"/>
        <v>5</v>
      </c>
      <c r="I7" s="5"/>
    </row>
    <row r="8" spans="1:9">
      <c r="A8" s="2">
        <v>3</v>
      </c>
      <c r="B8" s="7" t="s">
        <v>10</v>
      </c>
      <c r="C8" s="8">
        <v>7089</v>
      </c>
      <c r="D8" s="8">
        <v>7288</v>
      </c>
      <c r="E8" s="8">
        <f t="shared" si="0"/>
        <v>14377</v>
      </c>
      <c r="F8" s="8">
        <f>1+1</f>
        <v>2</v>
      </c>
      <c r="G8" s="8">
        <f>1+1</f>
        <v>2</v>
      </c>
      <c r="H8" s="4">
        <f t="shared" si="1"/>
        <v>4</v>
      </c>
      <c r="I8" s="5"/>
    </row>
    <row r="9" spans="1:9">
      <c r="A9" s="6">
        <v>4</v>
      </c>
      <c r="B9" s="7" t="s">
        <v>11</v>
      </c>
      <c r="C9" s="8">
        <v>9787</v>
      </c>
      <c r="D9" s="8">
        <v>6824</v>
      </c>
      <c r="E9" s="8">
        <f t="shared" si="0"/>
        <v>16611</v>
      </c>
      <c r="F9" s="8">
        <f>1+1</f>
        <v>2</v>
      </c>
      <c r="G9" s="8">
        <f>1+1</f>
        <v>2</v>
      </c>
      <c r="H9" s="4">
        <f t="shared" si="1"/>
        <v>4</v>
      </c>
      <c r="I9" s="5"/>
    </row>
    <row r="10" spans="1:9">
      <c r="A10" s="2">
        <v>5</v>
      </c>
      <c r="B10" s="7" t="s">
        <v>12</v>
      </c>
      <c r="C10" s="8">
        <v>40056</v>
      </c>
      <c r="D10" s="8">
        <v>17319</v>
      </c>
      <c r="E10" s="8">
        <f t="shared" si="0"/>
        <v>57375</v>
      </c>
      <c r="F10" s="8">
        <f>1+1</f>
        <v>2</v>
      </c>
      <c r="G10" s="8">
        <f>1+1</f>
        <v>2</v>
      </c>
      <c r="H10" s="4">
        <f t="shared" si="1"/>
        <v>4</v>
      </c>
      <c r="I10" s="5"/>
    </row>
    <row r="11" spans="1:9">
      <c r="A11" s="6">
        <v>6</v>
      </c>
      <c r="B11" s="7" t="s">
        <v>13</v>
      </c>
      <c r="C11" s="8">
        <v>1967</v>
      </c>
      <c r="D11" s="8">
        <v>1343</v>
      </c>
      <c r="E11" s="8">
        <f t="shared" si="0"/>
        <v>3310</v>
      </c>
      <c r="F11" s="8">
        <v>1</v>
      </c>
      <c r="G11" s="8">
        <v>1</v>
      </c>
      <c r="H11" s="4">
        <f t="shared" si="1"/>
        <v>2</v>
      </c>
      <c r="I11" s="5"/>
    </row>
    <row r="12" spans="1:9">
      <c r="A12" s="2">
        <v>7</v>
      </c>
      <c r="B12" s="7" t="s">
        <v>14</v>
      </c>
      <c r="C12" s="8">
        <v>4930</v>
      </c>
      <c r="D12" s="8">
        <v>4930</v>
      </c>
      <c r="E12" s="8">
        <f t="shared" si="0"/>
        <v>9860</v>
      </c>
      <c r="F12" s="8">
        <v>1</v>
      </c>
      <c r="G12" s="8">
        <f>1+1</f>
        <v>2</v>
      </c>
      <c r="H12" s="4">
        <f t="shared" si="1"/>
        <v>3</v>
      </c>
      <c r="I12" s="5"/>
    </row>
    <row r="13" spans="1:9">
      <c r="A13" s="6">
        <v>8</v>
      </c>
      <c r="B13" s="7" t="s">
        <v>15</v>
      </c>
      <c r="C13" s="8">
        <v>64134</v>
      </c>
      <c r="D13" s="8">
        <v>62687</v>
      </c>
      <c r="E13" s="8">
        <f t="shared" si="0"/>
        <v>126821</v>
      </c>
      <c r="F13" s="8">
        <f>1+2</f>
        <v>3</v>
      </c>
      <c r="G13" s="8">
        <f>1+2</f>
        <v>3</v>
      </c>
      <c r="H13" s="4">
        <f t="shared" si="1"/>
        <v>6</v>
      </c>
      <c r="I13" s="5"/>
    </row>
    <row r="14" spans="1:9">
      <c r="A14" s="2">
        <v>9</v>
      </c>
      <c r="B14" s="7" t="s">
        <v>16</v>
      </c>
      <c r="C14" s="8">
        <v>161</v>
      </c>
      <c r="D14" s="8">
        <v>166</v>
      </c>
      <c r="E14" s="8">
        <f t="shared" si="0"/>
        <v>327</v>
      </c>
      <c r="F14" s="8">
        <v>1</v>
      </c>
      <c r="G14" s="8">
        <v>1</v>
      </c>
      <c r="H14" s="4">
        <f t="shared" si="1"/>
        <v>2</v>
      </c>
      <c r="I14" s="5"/>
    </row>
    <row r="15" spans="1:9">
      <c r="A15" s="6">
        <v>10</v>
      </c>
      <c r="B15" s="7" t="s">
        <v>17</v>
      </c>
      <c r="C15" s="8">
        <v>999</v>
      </c>
      <c r="D15" s="8">
        <v>993</v>
      </c>
      <c r="E15" s="8">
        <f t="shared" si="0"/>
        <v>1992</v>
      </c>
      <c r="F15" s="8">
        <v>1</v>
      </c>
      <c r="G15" s="8">
        <v>1</v>
      </c>
      <c r="H15" s="4">
        <f t="shared" si="1"/>
        <v>2</v>
      </c>
      <c r="I15" s="5"/>
    </row>
    <row r="16" spans="1:9">
      <c r="A16" s="2">
        <v>11</v>
      </c>
      <c r="B16" s="7" t="s">
        <v>18</v>
      </c>
      <c r="C16" s="8">
        <v>3148</v>
      </c>
      <c r="D16" s="8">
        <v>3029</v>
      </c>
      <c r="E16" s="8">
        <f t="shared" si="0"/>
        <v>6177</v>
      </c>
      <c r="F16" s="8">
        <v>1</v>
      </c>
      <c r="G16" s="8">
        <f>1+1</f>
        <v>2</v>
      </c>
      <c r="H16" s="4">
        <f t="shared" si="1"/>
        <v>3</v>
      </c>
      <c r="I16" s="5"/>
    </row>
    <row r="17" spans="1:9">
      <c r="A17" s="6">
        <v>12</v>
      </c>
      <c r="B17" s="7" t="s">
        <v>19</v>
      </c>
      <c r="C17" s="8">
        <v>4104</v>
      </c>
      <c r="D17" s="8">
        <v>2555</v>
      </c>
      <c r="E17" s="8">
        <f t="shared" si="0"/>
        <v>6659</v>
      </c>
      <c r="F17" s="8">
        <v>1</v>
      </c>
      <c r="G17" s="8">
        <v>1</v>
      </c>
      <c r="H17" s="4">
        <f t="shared" si="1"/>
        <v>2</v>
      </c>
      <c r="I17" s="5"/>
    </row>
    <row r="18" spans="1:9">
      <c r="A18" s="2">
        <v>13</v>
      </c>
      <c r="B18" s="7" t="s">
        <v>20</v>
      </c>
      <c r="C18" s="8">
        <v>1498</v>
      </c>
      <c r="D18" s="8">
        <v>1263</v>
      </c>
      <c r="E18" s="8">
        <f t="shared" si="0"/>
        <v>2761</v>
      </c>
      <c r="F18" s="8">
        <v>1</v>
      </c>
      <c r="G18" s="8">
        <v>1</v>
      </c>
      <c r="H18" s="4">
        <f t="shared" si="1"/>
        <v>2</v>
      </c>
      <c r="I18" s="5"/>
    </row>
    <row r="19" spans="1:9">
      <c r="A19" s="6">
        <v>14</v>
      </c>
      <c r="B19" s="7" t="s">
        <v>21</v>
      </c>
      <c r="C19" s="8">
        <v>4025</v>
      </c>
      <c r="D19" s="8">
        <v>2167</v>
      </c>
      <c r="E19" s="8">
        <f t="shared" si="0"/>
        <v>6192</v>
      </c>
      <c r="F19" s="8">
        <v>1</v>
      </c>
      <c r="G19" s="8">
        <v>1</v>
      </c>
      <c r="H19" s="4">
        <f t="shared" si="1"/>
        <v>2</v>
      </c>
      <c r="I19" s="5"/>
    </row>
    <row r="20" spans="1:9">
      <c r="A20" s="2">
        <v>15</v>
      </c>
      <c r="B20" s="7" t="s">
        <v>22</v>
      </c>
      <c r="C20" s="8">
        <v>24157</v>
      </c>
      <c r="D20" s="8">
        <v>23950</v>
      </c>
      <c r="E20" s="8">
        <f t="shared" si="0"/>
        <v>48107</v>
      </c>
      <c r="F20" s="8">
        <f>1+1</f>
        <v>2</v>
      </c>
      <c r="G20" s="8">
        <f>1+1</f>
        <v>2</v>
      </c>
      <c r="H20" s="4">
        <f t="shared" si="1"/>
        <v>4</v>
      </c>
      <c r="I20" s="5"/>
    </row>
    <row r="21" spans="1:9">
      <c r="A21" s="6">
        <v>16</v>
      </c>
      <c r="B21" s="7" t="s">
        <v>23</v>
      </c>
      <c r="C21" s="8">
        <v>26321</v>
      </c>
      <c r="D21" s="8">
        <v>17880</v>
      </c>
      <c r="E21" s="8">
        <f t="shared" si="0"/>
        <v>44201</v>
      </c>
      <c r="F21" s="8">
        <f>1+1</f>
        <v>2</v>
      </c>
      <c r="G21" s="8">
        <f>1+1</f>
        <v>2</v>
      </c>
      <c r="H21" s="4">
        <f t="shared" si="1"/>
        <v>4</v>
      </c>
      <c r="I21" s="5"/>
    </row>
    <row r="22" spans="1:9">
      <c r="A22" s="2">
        <v>17</v>
      </c>
      <c r="B22" s="7" t="s">
        <v>24</v>
      </c>
      <c r="C22" s="8">
        <v>637515</v>
      </c>
      <c r="D22" s="8">
        <v>344728</v>
      </c>
      <c r="E22" s="8">
        <f t="shared" si="0"/>
        <v>982243</v>
      </c>
      <c r="F22" s="8">
        <v>10</v>
      </c>
      <c r="G22" s="8">
        <v>10</v>
      </c>
      <c r="H22" s="4">
        <f t="shared" si="1"/>
        <v>20</v>
      </c>
      <c r="I22" s="9" t="s">
        <v>25</v>
      </c>
    </row>
    <row r="23" spans="1:9">
      <c r="A23" s="6">
        <v>18</v>
      </c>
      <c r="B23" s="7" t="s">
        <v>26</v>
      </c>
      <c r="C23" s="8">
        <v>20705</v>
      </c>
      <c r="D23" s="8">
        <v>18914</v>
      </c>
      <c r="E23" s="8">
        <f t="shared" si="0"/>
        <v>39619</v>
      </c>
      <c r="F23" s="8">
        <f>1+1</f>
        <v>2</v>
      </c>
      <c r="G23" s="8">
        <f>1+1</f>
        <v>2</v>
      </c>
      <c r="H23" s="4">
        <f t="shared" si="1"/>
        <v>4</v>
      </c>
      <c r="I23" s="5"/>
    </row>
    <row r="24" spans="1:9">
      <c r="A24" s="2">
        <v>19</v>
      </c>
      <c r="B24" s="7" t="s">
        <v>27</v>
      </c>
      <c r="C24" s="8">
        <v>47638</v>
      </c>
      <c r="D24" s="8">
        <v>2980</v>
      </c>
      <c r="E24" s="8">
        <f t="shared" si="0"/>
        <v>50618</v>
      </c>
      <c r="F24" s="8">
        <f>1+1</f>
        <v>2</v>
      </c>
      <c r="G24" s="8">
        <v>1</v>
      </c>
      <c r="H24" s="4">
        <f t="shared" si="1"/>
        <v>3</v>
      </c>
      <c r="I24" s="5"/>
    </row>
    <row r="25" spans="1:9">
      <c r="A25" s="6">
        <v>20</v>
      </c>
      <c r="B25" s="7" t="s">
        <v>28</v>
      </c>
      <c r="C25" s="8">
        <v>4546</v>
      </c>
      <c r="D25" s="8">
        <v>5284</v>
      </c>
      <c r="E25" s="8">
        <f t="shared" si="0"/>
        <v>9830</v>
      </c>
      <c r="F25" s="8">
        <v>1</v>
      </c>
      <c r="G25" s="8">
        <f>1+1</f>
        <v>2</v>
      </c>
      <c r="H25" s="4">
        <f t="shared" si="1"/>
        <v>3</v>
      </c>
      <c r="I25" s="5"/>
    </row>
    <row r="26" spans="1:9">
      <c r="A26" s="2">
        <v>21</v>
      </c>
      <c r="B26" s="7" t="s">
        <v>29</v>
      </c>
      <c r="C26" s="8">
        <v>6987</v>
      </c>
      <c r="D26" s="8">
        <v>4501</v>
      </c>
      <c r="E26" s="8">
        <f t="shared" si="0"/>
        <v>11488</v>
      </c>
      <c r="F26" s="8">
        <f>1+1</f>
        <v>2</v>
      </c>
      <c r="G26" s="8">
        <f>1+1</f>
        <v>2</v>
      </c>
      <c r="H26" s="4">
        <f t="shared" si="1"/>
        <v>4</v>
      </c>
      <c r="I26" s="10"/>
    </row>
    <row r="27" spans="1:9">
      <c r="A27" s="6">
        <v>22</v>
      </c>
      <c r="B27" s="7" t="s">
        <v>30</v>
      </c>
      <c r="C27" s="8">
        <v>139983</v>
      </c>
      <c r="D27" s="8">
        <v>109388</v>
      </c>
      <c r="E27" s="8">
        <f t="shared" si="0"/>
        <v>249371</v>
      </c>
      <c r="F27" s="8">
        <f>1+5</f>
        <v>6</v>
      </c>
      <c r="G27" s="8">
        <f>1+4</f>
        <v>5</v>
      </c>
      <c r="H27" s="4">
        <f t="shared" si="1"/>
        <v>11</v>
      </c>
      <c r="I27" s="5"/>
    </row>
    <row r="28" spans="1:9">
      <c r="A28" s="2">
        <v>23</v>
      </c>
      <c r="B28" s="7" t="s">
        <v>31</v>
      </c>
      <c r="C28" s="8">
        <v>352058</v>
      </c>
      <c r="D28" s="8">
        <v>259388</v>
      </c>
      <c r="E28" s="8">
        <f t="shared" si="0"/>
        <v>611446</v>
      </c>
      <c r="F28" s="8">
        <v>10</v>
      </c>
      <c r="G28" s="8">
        <v>10</v>
      </c>
      <c r="H28" s="4">
        <f t="shared" si="1"/>
        <v>20</v>
      </c>
      <c r="I28" s="9" t="s">
        <v>25</v>
      </c>
    </row>
    <row r="29" spans="1:9">
      <c r="A29" s="6">
        <v>24</v>
      </c>
      <c r="B29" s="7" t="s">
        <v>32</v>
      </c>
      <c r="C29" s="8">
        <v>58257</v>
      </c>
      <c r="D29" s="8">
        <v>72641</v>
      </c>
      <c r="E29" s="8">
        <f t="shared" si="0"/>
        <v>130898</v>
      </c>
      <c r="F29" s="8">
        <f>1+2</f>
        <v>3</v>
      </c>
      <c r="G29" s="8">
        <f>1+2</f>
        <v>3</v>
      </c>
      <c r="H29" s="4">
        <f t="shared" si="1"/>
        <v>6</v>
      </c>
      <c r="I29" s="5"/>
    </row>
    <row r="30" spans="1:9">
      <c r="A30" s="2">
        <v>25</v>
      </c>
      <c r="B30" s="7" t="s">
        <v>33</v>
      </c>
      <c r="C30" s="8">
        <v>96001</v>
      </c>
      <c r="D30" s="8">
        <v>38894</v>
      </c>
      <c r="E30" s="8">
        <f t="shared" si="0"/>
        <v>134895</v>
      </c>
      <c r="F30" s="8">
        <f>1+3</f>
        <v>4</v>
      </c>
      <c r="G30" s="8">
        <f>1+1</f>
        <v>2</v>
      </c>
      <c r="H30" s="4">
        <f t="shared" si="1"/>
        <v>6</v>
      </c>
      <c r="I30" s="5"/>
    </row>
    <row r="31" spans="1:9">
      <c r="A31" s="6">
        <v>26</v>
      </c>
      <c r="B31" s="7" t="s">
        <v>34</v>
      </c>
      <c r="C31" s="8">
        <v>732195</v>
      </c>
      <c r="D31" s="8">
        <v>654305</v>
      </c>
      <c r="E31" s="8">
        <f t="shared" si="0"/>
        <v>1386500</v>
      </c>
      <c r="F31" s="8">
        <v>10</v>
      </c>
      <c r="G31" s="8">
        <v>10</v>
      </c>
      <c r="H31" s="4">
        <f t="shared" si="1"/>
        <v>20</v>
      </c>
      <c r="I31" s="9" t="s">
        <v>25</v>
      </c>
    </row>
    <row r="32" spans="1:9">
      <c r="A32" s="2">
        <v>27</v>
      </c>
      <c r="B32" s="7" t="s">
        <v>35</v>
      </c>
      <c r="C32" s="8">
        <v>3308</v>
      </c>
      <c r="D32" s="8">
        <v>1929</v>
      </c>
      <c r="E32" s="8">
        <f t="shared" si="0"/>
        <v>5237</v>
      </c>
      <c r="F32" s="8">
        <v>1</v>
      </c>
      <c r="G32" s="8">
        <v>1</v>
      </c>
      <c r="H32" s="4">
        <f t="shared" si="1"/>
        <v>2</v>
      </c>
      <c r="I32" s="5"/>
    </row>
    <row r="33" spans="1:9">
      <c r="A33" s="6">
        <v>28</v>
      </c>
      <c r="B33" s="7" t="s">
        <v>36</v>
      </c>
      <c r="C33" s="8">
        <v>11573</v>
      </c>
      <c r="D33" s="8">
        <v>15203</v>
      </c>
      <c r="E33" s="8">
        <f t="shared" si="0"/>
        <v>26776</v>
      </c>
      <c r="F33" s="8">
        <f>1+1</f>
        <v>2</v>
      </c>
      <c r="G33" s="8">
        <f>1+1</f>
        <v>2</v>
      </c>
      <c r="H33" s="4">
        <f t="shared" si="1"/>
        <v>4</v>
      </c>
      <c r="I33" s="5"/>
    </row>
    <row r="34" spans="1:9">
      <c r="A34" s="2">
        <v>29</v>
      </c>
      <c r="B34" s="7" t="s">
        <v>37</v>
      </c>
      <c r="C34" s="8">
        <v>2379</v>
      </c>
      <c r="D34" s="8">
        <v>2875</v>
      </c>
      <c r="E34" s="8">
        <f t="shared" si="0"/>
        <v>5254</v>
      </c>
      <c r="F34" s="8">
        <v>1</v>
      </c>
      <c r="G34" s="8">
        <v>1</v>
      </c>
      <c r="H34" s="4">
        <f t="shared" si="1"/>
        <v>2</v>
      </c>
      <c r="I34" s="5"/>
    </row>
    <row r="35" spans="1:9">
      <c r="A35" s="6">
        <v>30</v>
      </c>
      <c r="B35" s="7" t="s">
        <v>38</v>
      </c>
      <c r="C35" s="8">
        <v>7611</v>
      </c>
      <c r="D35" s="8">
        <v>5145</v>
      </c>
      <c r="E35" s="8">
        <f t="shared" si="0"/>
        <v>12756</v>
      </c>
      <c r="F35" s="8">
        <f>1+1</f>
        <v>2</v>
      </c>
      <c r="G35" s="8">
        <f>1+1</f>
        <v>2</v>
      </c>
      <c r="H35" s="4">
        <f t="shared" si="1"/>
        <v>4</v>
      </c>
      <c r="I35" s="5"/>
    </row>
    <row r="36" spans="1:9">
      <c r="A36" s="2">
        <v>31</v>
      </c>
      <c r="B36" s="7" t="s">
        <v>39</v>
      </c>
      <c r="C36" s="8">
        <v>2865</v>
      </c>
      <c r="D36" s="8">
        <v>1916</v>
      </c>
      <c r="E36" s="8">
        <f t="shared" si="0"/>
        <v>4781</v>
      </c>
      <c r="F36" s="8">
        <v>1</v>
      </c>
      <c r="G36" s="8">
        <v>1</v>
      </c>
      <c r="H36" s="4">
        <f t="shared" si="1"/>
        <v>2</v>
      </c>
      <c r="I36" s="5"/>
    </row>
    <row r="37" spans="1:9">
      <c r="A37" s="6">
        <v>32</v>
      </c>
      <c r="B37" s="7" t="s">
        <v>40</v>
      </c>
      <c r="C37" s="8">
        <v>19383</v>
      </c>
      <c r="D37" s="8">
        <v>19359</v>
      </c>
      <c r="E37" s="8">
        <f t="shared" si="0"/>
        <v>38742</v>
      </c>
      <c r="F37" s="8">
        <f>1+1</f>
        <v>2</v>
      </c>
      <c r="G37" s="8">
        <f>1+1</f>
        <v>2</v>
      </c>
      <c r="H37" s="4">
        <f t="shared" si="1"/>
        <v>4</v>
      </c>
      <c r="I37" s="5"/>
    </row>
    <row r="38" spans="1:9">
      <c r="A38" s="2">
        <v>33</v>
      </c>
      <c r="B38" s="7" t="s">
        <v>41</v>
      </c>
      <c r="C38" s="8">
        <v>1742</v>
      </c>
      <c r="D38" s="8">
        <v>1603</v>
      </c>
      <c r="E38" s="8">
        <f t="shared" ref="E38:E69" si="2">+C38+D38</f>
        <v>3345</v>
      </c>
      <c r="F38" s="8">
        <v>1</v>
      </c>
      <c r="G38" s="8">
        <v>1</v>
      </c>
      <c r="H38" s="4">
        <f t="shared" ref="H38:H69" si="3">+F38+G38</f>
        <v>2</v>
      </c>
      <c r="I38" s="5"/>
    </row>
    <row r="39" spans="1:9">
      <c r="A39" s="6">
        <v>34</v>
      </c>
      <c r="B39" s="7" t="s">
        <v>42</v>
      </c>
      <c r="C39" s="8">
        <v>1418</v>
      </c>
      <c r="D39" s="8">
        <v>602</v>
      </c>
      <c r="E39" s="8">
        <f t="shared" si="2"/>
        <v>2020</v>
      </c>
      <c r="F39" s="8">
        <v>1</v>
      </c>
      <c r="G39" s="8">
        <v>1</v>
      </c>
      <c r="H39" s="4">
        <f t="shared" si="3"/>
        <v>2</v>
      </c>
      <c r="I39" s="5"/>
    </row>
    <row r="40" spans="1:9">
      <c r="A40" s="2">
        <v>35</v>
      </c>
      <c r="B40" s="7" t="s">
        <v>43</v>
      </c>
      <c r="C40" s="8">
        <v>2347</v>
      </c>
      <c r="D40" s="8">
        <v>736</v>
      </c>
      <c r="E40" s="8">
        <f t="shared" si="2"/>
        <v>3083</v>
      </c>
      <c r="F40" s="8">
        <v>1</v>
      </c>
      <c r="G40" s="8">
        <v>1</v>
      </c>
      <c r="H40" s="4">
        <f t="shared" si="3"/>
        <v>2</v>
      </c>
      <c r="I40" s="5"/>
    </row>
    <row r="41" spans="1:9">
      <c r="A41" s="6">
        <v>36</v>
      </c>
      <c r="B41" s="7" t="s">
        <v>44</v>
      </c>
      <c r="C41" s="8">
        <v>9921</v>
      </c>
      <c r="D41" s="8">
        <v>4693</v>
      </c>
      <c r="E41" s="8">
        <f t="shared" si="2"/>
        <v>14614</v>
      </c>
      <c r="F41" s="8">
        <f>1+1</f>
        <v>2</v>
      </c>
      <c r="G41" s="8">
        <f>1+1</f>
        <v>2</v>
      </c>
      <c r="H41" s="4">
        <f t="shared" si="3"/>
        <v>4</v>
      </c>
      <c r="I41" s="5"/>
    </row>
    <row r="42" spans="1:9">
      <c r="A42" s="2">
        <v>37</v>
      </c>
      <c r="B42" s="7" t="s">
        <v>45</v>
      </c>
      <c r="C42" s="8">
        <v>48710</v>
      </c>
      <c r="D42" s="8">
        <v>29900</v>
      </c>
      <c r="E42" s="8">
        <f t="shared" si="2"/>
        <v>78610</v>
      </c>
      <c r="F42" s="8">
        <f>1+1</f>
        <v>2</v>
      </c>
      <c r="G42" s="8">
        <f>1+1</f>
        <v>2</v>
      </c>
      <c r="H42" s="4">
        <f t="shared" si="3"/>
        <v>4</v>
      </c>
      <c r="I42" s="5"/>
    </row>
    <row r="43" spans="1:9">
      <c r="A43" s="6">
        <v>38</v>
      </c>
      <c r="B43" s="7" t="s">
        <v>46</v>
      </c>
      <c r="C43" s="8">
        <v>1755</v>
      </c>
      <c r="D43" s="8">
        <v>1018</v>
      </c>
      <c r="E43" s="8">
        <f t="shared" si="2"/>
        <v>2773</v>
      </c>
      <c r="F43" s="8">
        <v>1</v>
      </c>
      <c r="G43" s="8">
        <v>1</v>
      </c>
      <c r="H43" s="4">
        <f t="shared" si="3"/>
        <v>2</v>
      </c>
      <c r="I43" s="5"/>
    </row>
    <row r="44" spans="1:9">
      <c r="A44" s="2">
        <v>39</v>
      </c>
      <c r="B44" s="7" t="s">
        <v>47</v>
      </c>
      <c r="C44" s="8">
        <v>45239</v>
      </c>
      <c r="D44" s="8">
        <v>9183</v>
      </c>
      <c r="E44" s="8">
        <f t="shared" si="2"/>
        <v>54422</v>
      </c>
      <c r="F44" s="8">
        <f>1+1</f>
        <v>2</v>
      </c>
      <c r="G44" s="8">
        <f>1+1</f>
        <v>2</v>
      </c>
      <c r="H44" s="4">
        <f t="shared" si="3"/>
        <v>4</v>
      </c>
      <c r="I44" s="10"/>
    </row>
    <row r="45" spans="1:9">
      <c r="A45" s="6">
        <v>40</v>
      </c>
      <c r="B45" s="7" t="s">
        <v>48</v>
      </c>
      <c r="C45" s="8">
        <v>765330</v>
      </c>
      <c r="D45" s="8">
        <v>227549</v>
      </c>
      <c r="E45" s="8">
        <f t="shared" si="2"/>
        <v>992879</v>
      </c>
      <c r="F45" s="8">
        <v>10</v>
      </c>
      <c r="G45" s="8">
        <v>10</v>
      </c>
      <c r="H45" s="4">
        <f t="shared" si="3"/>
        <v>20</v>
      </c>
      <c r="I45" s="9" t="s">
        <v>25</v>
      </c>
    </row>
    <row r="46" spans="1:9">
      <c r="A46" s="2">
        <v>41</v>
      </c>
      <c r="B46" s="7" t="s">
        <v>49</v>
      </c>
      <c r="C46" s="8">
        <v>2342</v>
      </c>
      <c r="D46" s="8">
        <v>1916</v>
      </c>
      <c r="E46" s="8">
        <f t="shared" si="2"/>
        <v>4258</v>
      </c>
      <c r="F46" s="8">
        <v>1</v>
      </c>
      <c r="G46" s="8">
        <v>1</v>
      </c>
      <c r="H46" s="4">
        <f t="shared" si="3"/>
        <v>2</v>
      </c>
      <c r="I46" s="5"/>
    </row>
    <row r="47" spans="1:9">
      <c r="A47" s="6">
        <v>42</v>
      </c>
      <c r="B47" s="7" t="s">
        <v>50</v>
      </c>
      <c r="C47" s="8">
        <v>2112</v>
      </c>
      <c r="D47" s="8">
        <v>1356</v>
      </c>
      <c r="E47" s="8">
        <f t="shared" si="2"/>
        <v>3468</v>
      </c>
      <c r="F47" s="8">
        <v>1</v>
      </c>
      <c r="G47" s="8">
        <v>1</v>
      </c>
      <c r="H47" s="4">
        <f t="shared" si="3"/>
        <v>2</v>
      </c>
      <c r="I47" s="5"/>
    </row>
    <row r="48" spans="1:9">
      <c r="A48" s="2">
        <v>43</v>
      </c>
      <c r="B48" s="7" t="s">
        <v>51</v>
      </c>
      <c r="C48" s="8">
        <v>1843</v>
      </c>
      <c r="D48" s="8">
        <v>802</v>
      </c>
      <c r="E48" s="8">
        <f t="shared" si="2"/>
        <v>2645</v>
      </c>
      <c r="F48" s="8">
        <v>1</v>
      </c>
      <c r="G48" s="8">
        <v>1</v>
      </c>
      <c r="H48" s="4">
        <f t="shared" si="3"/>
        <v>2</v>
      </c>
      <c r="I48" s="5"/>
    </row>
    <row r="49" spans="1:9">
      <c r="A49" s="6">
        <v>44</v>
      </c>
      <c r="B49" s="7" t="s">
        <v>52</v>
      </c>
      <c r="C49" s="8">
        <v>3710</v>
      </c>
      <c r="D49" s="8">
        <v>2305</v>
      </c>
      <c r="E49" s="8">
        <f t="shared" si="2"/>
        <v>6015</v>
      </c>
      <c r="F49" s="8">
        <v>1</v>
      </c>
      <c r="G49" s="8">
        <v>1</v>
      </c>
      <c r="H49" s="4">
        <f t="shared" si="3"/>
        <v>2</v>
      </c>
      <c r="I49" s="5"/>
    </row>
    <row r="50" spans="1:9">
      <c r="A50" s="2">
        <v>45</v>
      </c>
      <c r="B50" s="7" t="s">
        <v>53</v>
      </c>
      <c r="C50" s="8">
        <v>2891</v>
      </c>
      <c r="D50" s="8">
        <v>3146</v>
      </c>
      <c r="E50" s="8">
        <f t="shared" si="2"/>
        <v>6037</v>
      </c>
      <c r="F50" s="8">
        <v>1</v>
      </c>
      <c r="G50" s="8">
        <f>1+1</f>
        <v>2</v>
      </c>
      <c r="H50" s="4">
        <f t="shared" si="3"/>
        <v>3</v>
      </c>
      <c r="I50" s="5"/>
    </row>
    <row r="51" spans="1:9">
      <c r="A51" s="6">
        <v>46</v>
      </c>
      <c r="B51" s="7" t="s">
        <v>54</v>
      </c>
      <c r="C51" s="8">
        <v>3181</v>
      </c>
      <c r="D51" s="8">
        <v>2038</v>
      </c>
      <c r="E51" s="8">
        <f t="shared" si="2"/>
        <v>5219</v>
      </c>
      <c r="F51" s="8">
        <v>1</v>
      </c>
      <c r="G51" s="8">
        <v>1</v>
      </c>
      <c r="H51" s="4">
        <f t="shared" si="3"/>
        <v>2</v>
      </c>
      <c r="I51" s="5"/>
    </row>
    <row r="52" spans="1:9">
      <c r="A52" s="2">
        <v>47</v>
      </c>
      <c r="B52" s="7" t="s">
        <v>55</v>
      </c>
      <c r="C52" s="8">
        <v>211029</v>
      </c>
      <c r="D52" s="8">
        <v>126204</v>
      </c>
      <c r="E52" s="8">
        <f t="shared" si="2"/>
        <v>337233</v>
      </c>
      <c r="F52" s="8">
        <f>1+8</f>
        <v>9</v>
      </c>
      <c r="G52" s="8">
        <f>5+1</f>
        <v>6</v>
      </c>
      <c r="H52" s="4">
        <f t="shared" si="3"/>
        <v>15</v>
      </c>
      <c r="I52" s="5"/>
    </row>
    <row r="53" spans="1:9">
      <c r="A53" s="6">
        <v>48</v>
      </c>
      <c r="B53" s="7" t="s">
        <v>56</v>
      </c>
      <c r="C53" s="8">
        <v>8269</v>
      </c>
      <c r="D53" s="8">
        <v>8331</v>
      </c>
      <c r="E53" s="8">
        <f t="shared" si="2"/>
        <v>16600</v>
      </c>
      <c r="F53" s="8">
        <f>1+1</f>
        <v>2</v>
      </c>
      <c r="G53" s="8">
        <f>1+1</f>
        <v>2</v>
      </c>
      <c r="H53" s="4">
        <f t="shared" si="3"/>
        <v>4</v>
      </c>
      <c r="I53" s="5"/>
    </row>
    <row r="54" spans="1:9">
      <c r="A54" s="2">
        <v>49</v>
      </c>
      <c r="B54" s="7" t="s">
        <v>57</v>
      </c>
      <c r="C54" s="8">
        <v>1689</v>
      </c>
      <c r="D54" s="8">
        <v>1180</v>
      </c>
      <c r="E54" s="8">
        <f t="shared" si="2"/>
        <v>2869</v>
      </c>
      <c r="F54" s="8">
        <v>1</v>
      </c>
      <c r="G54" s="8">
        <v>1</v>
      </c>
      <c r="H54" s="4">
        <f t="shared" si="3"/>
        <v>2</v>
      </c>
      <c r="I54" s="5"/>
    </row>
    <row r="55" spans="1:9">
      <c r="A55" s="6">
        <v>50</v>
      </c>
      <c r="B55" s="7" t="s">
        <v>58</v>
      </c>
      <c r="C55" s="8">
        <v>193090</v>
      </c>
      <c r="D55" s="8">
        <v>163285</v>
      </c>
      <c r="E55" s="8">
        <f t="shared" si="2"/>
        <v>356375</v>
      </c>
      <c r="F55" s="8">
        <f>1+7</f>
        <v>8</v>
      </c>
      <c r="G55" s="8">
        <f>1+6</f>
        <v>7</v>
      </c>
      <c r="H55" s="4">
        <f t="shared" si="3"/>
        <v>15</v>
      </c>
      <c r="I55" s="5"/>
    </row>
    <row r="56" spans="1:9">
      <c r="A56" s="2">
        <v>51</v>
      </c>
      <c r="B56" s="7" t="s">
        <v>59</v>
      </c>
      <c r="C56" s="8">
        <v>32385</v>
      </c>
      <c r="D56" s="8">
        <v>13253</v>
      </c>
      <c r="E56" s="8">
        <f t="shared" si="2"/>
        <v>45638</v>
      </c>
      <c r="F56" s="8">
        <f>1+1</f>
        <v>2</v>
      </c>
      <c r="G56" s="8">
        <f>1+1</f>
        <v>2</v>
      </c>
      <c r="H56" s="4">
        <f t="shared" si="3"/>
        <v>4</v>
      </c>
      <c r="I56" s="5"/>
    </row>
    <row r="57" spans="1:9">
      <c r="A57" s="6">
        <v>52</v>
      </c>
      <c r="B57" s="7" t="s">
        <v>60</v>
      </c>
      <c r="C57" s="8">
        <v>9788</v>
      </c>
      <c r="D57" s="8">
        <v>11236</v>
      </c>
      <c r="E57" s="8">
        <f t="shared" si="2"/>
        <v>21024</v>
      </c>
      <c r="F57" s="8">
        <f>1+1</f>
        <v>2</v>
      </c>
      <c r="G57" s="8">
        <f>1+1</f>
        <v>2</v>
      </c>
      <c r="H57" s="4">
        <f t="shared" si="3"/>
        <v>4</v>
      </c>
      <c r="I57" s="5"/>
    </row>
    <row r="58" spans="1:9">
      <c r="A58" s="2">
        <v>53</v>
      </c>
      <c r="B58" s="7" t="s">
        <v>61</v>
      </c>
      <c r="C58" s="8">
        <v>1740</v>
      </c>
      <c r="D58" s="8">
        <v>1306</v>
      </c>
      <c r="E58" s="8">
        <f t="shared" si="2"/>
        <v>3046</v>
      </c>
      <c r="F58" s="8">
        <v>1</v>
      </c>
      <c r="G58" s="8">
        <v>1</v>
      </c>
      <c r="H58" s="8">
        <f t="shared" si="3"/>
        <v>2</v>
      </c>
      <c r="I58" s="11"/>
    </row>
    <row r="59" spans="1:9">
      <c r="A59" s="6">
        <v>54</v>
      </c>
      <c r="B59" s="12" t="s">
        <v>62</v>
      </c>
      <c r="C59" s="13">
        <v>1990</v>
      </c>
      <c r="D59" s="13">
        <v>817</v>
      </c>
      <c r="E59" s="13">
        <f t="shared" si="2"/>
        <v>2807</v>
      </c>
      <c r="F59" s="13">
        <v>1</v>
      </c>
      <c r="G59" s="13">
        <v>1</v>
      </c>
      <c r="H59" s="13">
        <f t="shared" si="3"/>
        <v>2</v>
      </c>
      <c r="I59" s="14"/>
    </row>
    <row r="60" spans="1:9">
      <c r="A60" s="15"/>
      <c r="B60" s="7" t="s">
        <v>63</v>
      </c>
      <c r="C60" s="8">
        <f t="shared" ref="C60:H60" si="4">SUM(C6:C59)</f>
        <v>3743997</v>
      </c>
      <c r="D60" s="8">
        <f t="shared" si="4"/>
        <v>2350532</v>
      </c>
      <c r="E60" s="8">
        <f t="shared" si="4"/>
        <v>6094529</v>
      </c>
      <c r="F60" s="16">
        <f t="shared" si="4"/>
        <v>136</v>
      </c>
      <c r="G60" s="16">
        <f t="shared" si="4"/>
        <v>131</v>
      </c>
      <c r="H60" s="16">
        <f t="shared" si="4"/>
        <v>267</v>
      </c>
      <c r="I60" s="11"/>
    </row>
    <row r="61" spans="1:9">
      <c r="A61" s="17"/>
      <c r="B61" s="18"/>
      <c r="C61" s="19"/>
      <c r="D61" s="19"/>
      <c r="E61" s="20"/>
      <c r="F61" s="19"/>
      <c r="G61" s="19"/>
      <c r="H61" s="19"/>
      <c r="I61" s="21"/>
    </row>
    <row r="62" spans="1:9" s="23" customFormat="1" ht="13.5" thickBot="1">
      <c r="A62" s="22" t="s">
        <v>64</v>
      </c>
      <c r="B62" s="34" t="s">
        <v>65</v>
      </c>
      <c r="C62" s="34"/>
      <c r="D62" s="34"/>
      <c r="E62" s="34"/>
      <c r="F62" s="34"/>
      <c r="G62" s="34"/>
      <c r="H62" s="34"/>
      <c r="I62" s="34"/>
    </row>
    <row r="63" spans="1:9" ht="13.5" thickTop="1">
      <c r="A63" s="24" t="s">
        <v>66</v>
      </c>
      <c r="B63" s="35" t="s">
        <v>67</v>
      </c>
      <c r="C63" s="35"/>
      <c r="D63" s="35"/>
      <c r="E63" s="35"/>
      <c r="F63" s="35"/>
      <c r="G63" s="35"/>
      <c r="H63" s="35"/>
      <c r="I63" s="35"/>
    </row>
    <row r="64" spans="1:9" ht="27" customHeight="1">
      <c r="A64" s="25" t="s">
        <v>68</v>
      </c>
      <c r="B64" s="36" t="s">
        <v>69</v>
      </c>
      <c r="C64" s="36"/>
      <c r="D64" s="36"/>
      <c r="E64" s="36"/>
      <c r="F64" s="36"/>
      <c r="G64" s="36"/>
      <c r="H64" s="36"/>
      <c r="I64" s="36"/>
    </row>
    <row r="65" spans="1:9" ht="27" customHeight="1">
      <c r="A65" s="25" t="s">
        <v>68</v>
      </c>
      <c r="B65" s="36" t="s">
        <v>70</v>
      </c>
      <c r="C65" s="36"/>
      <c r="D65" s="36"/>
      <c r="E65" s="36"/>
      <c r="F65" s="36"/>
      <c r="G65" s="36"/>
      <c r="H65" s="36"/>
      <c r="I65" s="36"/>
    </row>
    <row r="66" spans="1:9">
      <c r="A66" s="25" t="s">
        <v>68</v>
      </c>
      <c r="B66" s="29" t="s">
        <v>71</v>
      </c>
      <c r="C66" s="30"/>
      <c r="D66" s="30"/>
      <c r="E66" s="30"/>
      <c r="F66" s="30"/>
      <c r="G66" s="30"/>
      <c r="H66" s="30"/>
      <c r="I66" s="31"/>
    </row>
  </sheetData>
  <autoFilter ref="A4:I5">
    <sortState ref="A7:J60">
      <sortCondition ref="A4:A5"/>
    </sortState>
  </autoFilter>
  <mergeCells count="17">
    <mergeCell ref="A1:I1"/>
    <mergeCell ref="A2:I2"/>
    <mergeCell ref="A3:I3"/>
    <mergeCell ref="A4:A5"/>
    <mergeCell ref="B4:B5"/>
    <mergeCell ref="C4:C5"/>
    <mergeCell ref="D4:D5"/>
    <mergeCell ref="E4:E5"/>
    <mergeCell ref="F4:F5"/>
    <mergeCell ref="G4:G5"/>
    <mergeCell ref="B66:I66"/>
    <mergeCell ref="H4:H5"/>
    <mergeCell ref="I4:I5"/>
    <mergeCell ref="B62:I62"/>
    <mergeCell ref="B63:I63"/>
    <mergeCell ref="B64:I64"/>
    <mergeCell ref="B65:I65"/>
  </mergeCells>
  <pageMargins left="0.15748031496063" right="0.354329615048119" top="0.31496062992126" bottom="0.39370078740157499" header="0.23622047244094499" footer="0.23622047244094499"/>
  <pageSetup paperSize="9" scale="74" orientation="portrait" horizontalDpi="4294967294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Voting 2021-2022 (Final)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2021-07-08T05:02:59Z</dcterms:created>
  <dcterms:modified xsi:type="dcterms:W3CDTF">2021-07-10T06:32:27Z</dcterms:modified>
</cp:coreProperties>
</file>